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jj-hrbar/Desktop/"/>
    </mc:Choice>
  </mc:AlternateContent>
  <xr:revisionPtr revIDLastSave="0" documentId="13_ncr:1_{D32DF3E7-093D-0641-AD13-69BAD5910589}" xr6:coauthVersionLast="36" xr6:coauthVersionMax="36" xr10:uidLastSave="{00000000-0000-0000-0000-000000000000}"/>
  <bookViews>
    <workbookView xWindow="0" yWindow="460" windowWidth="28800" windowHeight="15800" activeTab="2" xr2:uid="{16FBA54A-D852-4F4A-B231-A5DD12CE87DD}"/>
  </bookViews>
  <sheets>
    <sheet name="扣税公式及比对" sheetId="1" r:id="rId1"/>
    <sheet name="税率结构变化" sheetId="2" r:id="rId2"/>
    <sheet name="年终奖个税计算" sheetId="3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6" i="3" l="1"/>
  <c r="E46" i="3"/>
  <c r="D29" i="3"/>
  <c r="E29" i="3"/>
  <c r="D30" i="3"/>
  <c r="E30" i="3"/>
  <c r="D31" i="3"/>
  <c r="E31" i="3"/>
  <c r="D32" i="3"/>
  <c r="E32" i="3"/>
  <c r="D33" i="3"/>
  <c r="E33" i="3"/>
  <c r="D34" i="3"/>
  <c r="E34" i="3"/>
  <c r="D35" i="3"/>
  <c r="E35" i="3"/>
  <c r="D36" i="3"/>
  <c r="E36" i="3"/>
  <c r="D37" i="3"/>
  <c r="E37" i="3"/>
  <c r="D38" i="3"/>
  <c r="E38" i="3"/>
  <c r="D39" i="3"/>
  <c r="E39" i="3"/>
  <c r="D40" i="3"/>
  <c r="E40" i="3"/>
  <c r="D41" i="3"/>
  <c r="E41" i="3"/>
  <c r="D42" i="3"/>
  <c r="E42" i="3"/>
  <c r="D43" i="3"/>
  <c r="E43" i="3"/>
  <c r="D44" i="3"/>
  <c r="E44" i="3"/>
  <c r="D45" i="3"/>
  <c r="E45" i="3"/>
  <c r="E15" i="3"/>
  <c r="D15" i="3"/>
  <c r="D23" i="3"/>
  <c r="E23" i="3"/>
  <c r="D24" i="3"/>
  <c r="E24" i="3"/>
  <c r="D25" i="3"/>
  <c r="E25" i="3"/>
  <c r="D26" i="3"/>
  <c r="E26" i="3"/>
  <c r="D27" i="3"/>
  <c r="E27" i="3"/>
  <c r="D28" i="3"/>
  <c r="E28" i="3"/>
  <c r="D19" i="3"/>
  <c r="E19" i="3"/>
  <c r="D20" i="3"/>
  <c r="E20" i="3"/>
  <c r="D21" i="3"/>
  <c r="E21" i="3"/>
  <c r="D22" i="3"/>
  <c r="E22" i="3"/>
  <c r="D16" i="3"/>
  <c r="E16" i="3"/>
  <c r="D17" i="3"/>
  <c r="E17" i="3"/>
  <c r="D18" i="3"/>
  <c r="E18" i="3"/>
  <c r="D14" i="3"/>
  <c r="E14" i="3"/>
  <c r="E4" i="1" l="1"/>
  <c r="E52" i="1"/>
  <c r="E53" i="1"/>
  <c r="E54" i="1"/>
  <c r="E55" i="1"/>
  <c r="E56" i="1"/>
  <c r="C52" i="1"/>
  <c r="C53" i="1"/>
  <c r="F53" i="1" s="1"/>
  <c r="C54" i="1"/>
  <c r="C55" i="1"/>
  <c r="F55" i="1" s="1"/>
  <c r="C56" i="1"/>
  <c r="E44" i="1"/>
  <c r="E45" i="1"/>
  <c r="E46" i="1"/>
  <c r="E47" i="1"/>
  <c r="E48" i="1"/>
  <c r="E49" i="1"/>
  <c r="E50" i="1"/>
  <c r="E51" i="1"/>
  <c r="C42" i="1"/>
  <c r="C43" i="1"/>
  <c r="C44" i="1"/>
  <c r="C45" i="1"/>
  <c r="C46" i="1"/>
  <c r="C47" i="1"/>
  <c r="C48" i="1"/>
  <c r="C49" i="1"/>
  <c r="C50" i="1"/>
  <c r="C51" i="1"/>
  <c r="E5" i="1"/>
  <c r="F52" i="1" l="1"/>
  <c r="F49" i="1"/>
  <c r="F45" i="1"/>
  <c r="F51" i="1"/>
  <c r="F47" i="1"/>
  <c r="F56" i="1"/>
  <c r="F54" i="1"/>
  <c r="F48" i="1"/>
  <c r="F44" i="1"/>
  <c r="F50" i="1"/>
  <c r="F46" i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F42" i="1" s="1"/>
  <c r="E43" i="1"/>
  <c r="F43" i="1" s="1"/>
  <c r="C5" i="1"/>
  <c r="F5" i="1" s="1"/>
  <c r="C6" i="1"/>
  <c r="C7" i="1"/>
  <c r="F7" i="1" s="1"/>
  <c r="C8" i="1"/>
  <c r="F8" i="1" s="1"/>
  <c r="C9" i="1"/>
  <c r="F9" i="1" s="1"/>
  <c r="C10" i="1"/>
  <c r="F10" i="1" s="1"/>
  <c r="C11" i="1"/>
  <c r="F11" i="1" s="1"/>
  <c r="C12" i="1"/>
  <c r="F12" i="1" s="1"/>
  <c r="C13" i="1"/>
  <c r="F13" i="1" s="1"/>
  <c r="C14" i="1"/>
  <c r="F14" i="1" s="1"/>
  <c r="C15" i="1"/>
  <c r="F15" i="1" s="1"/>
  <c r="C16" i="1"/>
  <c r="F16" i="1" s="1"/>
  <c r="C17" i="1"/>
  <c r="F17" i="1" s="1"/>
  <c r="C18" i="1"/>
  <c r="F18" i="1" s="1"/>
  <c r="C19" i="1"/>
  <c r="F19" i="1" s="1"/>
  <c r="C20" i="1"/>
  <c r="F20" i="1" s="1"/>
  <c r="C21" i="1"/>
  <c r="F21" i="1" s="1"/>
  <c r="C22" i="1"/>
  <c r="F22" i="1" s="1"/>
  <c r="C23" i="1"/>
  <c r="F23" i="1" s="1"/>
  <c r="C24" i="1"/>
  <c r="F24" i="1" s="1"/>
  <c r="C25" i="1"/>
  <c r="F25" i="1" s="1"/>
  <c r="C26" i="1"/>
  <c r="F26" i="1" s="1"/>
  <c r="C27" i="1"/>
  <c r="F27" i="1" s="1"/>
  <c r="C28" i="1"/>
  <c r="F28" i="1" s="1"/>
  <c r="C29" i="1"/>
  <c r="F29" i="1" s="1"/>
  <c r="C30" i="1"/>
  <c r="F30" i="1" s="1"/>
  <c r="C31" i="1"/>
  <c r="F31" i="1" s="1"/>
  <c r="C32" i="1"/>
  <c r="F32" i="1" s="1"/>
  <c r="C33" i="1"/>
  <c r="F33" i="1" s="1"/>
  <c r="C34" i="1"/>
  <c r="F34" i="1" s="1"/>
  <c r="C35" i="1"/>
  <c r="F35" i="1" s="1"/>
  <c r="C36" i="1"/>
  <c r="F36" i="1" s="1"/>
  <c r="C37" i="1"/>
  <c r="F37" i="1" s="1"/>
  <c r="C38" i="1"/>
  <c r="F38" i="1" s="1"/>
  <c r="C39" i="1"/>
  <c r="F39" i="1" s="1"/>
  <c r="C40" i="1"/>
  <c r="F40" i="1" s="1"/>
  <c r="C41" i="1"/>
  <c r="F41" i="1" s="1"/>
  <c r="C4" i="1"/>
  <c r="F4" i="1" s="1"/>
  <c r="E6" i="1"/>
  <c r="F6" i="1" l="1"/>
</calcChain>
</file>

<file path=xl/sharedStrings.xml><?xml version="1.0" encoding="utf-8"?>
<sst xmlns="http://schemas.openxmlformats.org/spreadsheetml/2006/main" count="58" uniqueCount="45">
  <si>
    <t>2018年10月之前</t>
    <phoneticPr fontId="1" type="noConversion"/>
  </si>
  <si>
    <t>月纳税额</t>
    <phoneticPr fontId="1" type="noConversion"/>
  </si>
  <si>
    <t>扣除(五险一金)后收入</t>
    <phoneticPr fontId="1" type="noConversion"/>
  </si>
  <si>
    <t>2018年10月-12月（包含）</t>
    <phoneticPr fontId="1" type="noConversion"/>
  </si>
  <si>
    <t>3000-12000</t>
    <phoneticPr fontId="1" type="noConversion"/>
  </si>
  <si>
    <t>1500-4500</t>
    <phoneticPr fontId="1" type="noConversion"/>
  </si>
  <si>
    <t>12000-25000</t>
    <phoneticPr fontId="1" type="noConversion"/>
  </si>
  <si>
    <t>4500-9000</t>
    <phoneticPr fontId="1" type="noConversion"/>
  </si>
  <si>
    <t>25000-35000</t>
    <phoneticPr fontId="1" type="noConversion"/>
  </si>
  <si>
    <t>9000-35000</t>
    <phoneticPr fontId="1" type="noConversion"/>
  </si>
  <si>
    <t>35000-55000</t>
    <phoneticPr fontId="1" type="noConversion"/>
  </si>
  <si>
    <t>55000-80000</t>
    <phoneticPr fontId="1" type="noConversion"/>
  </si>
  <si>
    <t>超80000</t>
    <phoneticPr fontId="1" type="noConversion"/>
  </si>
  <si>
    <t>调整后应纳税所得额</t>
    <phoneticPr fontId="1" type="noConversion"/>
  </si>
  <si>
    <t>税率</t>
    <phoneticPr fontId="1" type="noConversion"/>
  </si>
  <si>
    <t>调整前应纳税所得额</t>
    <phoneticPr fontId="1" type="noConversion"/>
  </si>
  <si>
    <t>变化</t>
    <phoneticPr fontId="1" type="noConversion"/>
  </si>
  <si>
    <t>不变</t>
    <phoneticPr fontId="1" type="noConversion"/>
  </si>
  <si>
    <t>税率表（新旧比对）</t>
    <phoneticPr fontId="1" type="noConversion"/>
  </si>
  <si>
    <t>速算扣除数</t>
    <phoneticPr fontId="1" type="noConversion"/>
  </si>
  <si>
    <t>税率</t>
  </si>
  <si>
    <t>18000-54000</t>
  </si>
  <si>
    <t>54000-108000</t>
  </si>
  <si>
    <t>108000-420000</t>
  </si>
  <si>
    <t>420000-660000</t>
  </si>
  <si>
    <t>660000-960000</t>
  </si>
  <si>
    <t>年终奖计税分段（改革前）</t>
    <phoneticPr fontId="1" type="noConversion"/>
  </si>
  <si>
    <t>年终奖计税分段（改革后）</t>
    <phoneticPr fontId="1" type="noConversion"/>
  </si>
  <si>
    <t>36000-144000</t>
    <phoneticPr fontId="1" type="noConversion"/>
  </si>
  <si>
    <t>144000-300000</t>
    <phoneticPr fontId="1" type="noConversion"/>
  </si>
  <si>
    <t>300000-420000</t>
    <phoneticPr fontId="1" type="noConversion"/>
  </si>
  <si>
    <t>各档工资税改前后个税缴纳额比对（带公式）</t>
    <phoneticPr fontId="1" type="noConversion"/>
  </si>
  <si>
    <r>
      <t>每个月</t>
    </r>
    <r>
      <rPr>
        <b/>
        <sz val="12"/>
        <color rgb="FFFF0000"/>
        <rFont val="等线 (正文)"/>
        <family val="3"/>
        <charset val="134"/>
      </rPr>
      <t>省</t>
    </r>
    <r>
      <rPr>
        <b/>
        <sz val="12"/>
        <color theme="1"/>
        <rFont val="等线"/>
        <family val="4"/>
        <charset val="134"/>
        <scheme val="minor"/>
      </rPr>
      <t>（2018年10月-12月工资）</t>
    </r>
    <phoneticPr fontId="1" type="noConversion"/>
  </si>
  <si>
    <t>速算扣除数（改革后）</t>
    <phoneticPr fontId="1" type="noConversion"/>
  </si>
  <si>
    <t>增宽</t>
    <phoneticPr fontId="1" type="noConversion"/>
  </si>
  <si>
    <t>缩窄</t>
    <phoneticPr fontId="1" type="noConversion"/>
  </si>
  <si>
    <t>扣除（五险一金）
后收入，
2019年再扣除专享附加</t>
    <phoneticPr fontId="1" type="noConversion"/>
  </si>
  <si>
    <t>当月工资</t>
    <phoneticPr fontId="1" type="noConversion"/>
  </si>
  <si>
    <t>年终奖</t>
    <phoneticPr fontId="1" type="noConversion"/>
  </si>
  <si>
    <t>年终奖个税计算举例</t>
    <phoneticPr fontId="1" type="noConversion"/>
  </si>
  <si>
    <t>新版年终奖个税</t>
    <phoneticPr fontId="1" type="noConversion"/>
  </si>
  <si>
    <t>原版年终奖个税个税</t>
    <phoneticPr fontId="1" type="noConversion"/>
  </si>
  <si>
    <t>&lt;=36000</t>
    <phoneticPr fontId="1" type="noConversion"/>
  </si>
  <si>
    <t>&gt;960000</t>
    <phoneticPr fontId="1" type="noConversion"/>
  </si>
  <si>
    <t>---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</si>
</sst>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_ "/>
  </numFmts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2"/>
      <color rgb="FFFF0000"/>
      <name val="等线 (正文)"/>
      <family val="3"/>
      <charset val="134"/>
    </font>
    <font>
      <sz val="12"/>
      <color theme="1"/>
      <name val="等线 Regular"/>
      <charset val="134"/>
    </font>
    <font>
      <b/>
      <sz val="18"/>
      <color theme="1"/>
      <name val="等线"/>
      <family val="4"/>
      <charset val="134"/>
      <scheme val="minor"/>
    </font>
    <font>
      <b/>
      <sz val="18"/>
      <color theme="1"/>
      <name val="等线 Regular"/>
      <charset val="13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9" fontId="0" fillId="0" borderId="0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9" fontId="0" fillId="0" borderId="7" xfId="0" applyNumberForma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9" fontId="4" fillId="0" borderId="4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9" fontId="4" fillId="0" borderId="6" xfId="0" applyNumberFormat="1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9" fontId="4" fillId="0" borderId="0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80" fontId="0" fillId="0" borderId="5" xfId="0" applyNumberFormat="1" applyBorder="1" applyAlignment="1">
      <alignment horizontal="right" vertical="center"/>
    </xf>
    <xf numFmtId="180" fontId="0" fillId="0" borderId="8" xfId="0" applyNumberFormat="1" applyBorder="1" applyAlignment="1">
      <alignment horizontal="right" vertical="center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4" fillId="0" borderId="27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7" xfId="0" quotePrefix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CBA05-C04A-2346-881E-7794800F2B5D}">
  <dimension ref="B1:F56"/>
  <sheetViews>
    <sheetView workbookViewId="0">
      <selection activeCell="C11" sqref="C11"/>
    </sheetView>
  </sheetViews>
  <sheetFormatPr baseColWidth="10" defaultRowHeight="16"/>
  <cols>
    <col min="2" max="2" width="18" customWidth="1"/>
    <col min="3" max="3" width="16.6640625" style="2" customWidth="1"/>
    <col min="4" max="4" width="21.33203125" customWidth="1"/>
    <col min="5" max="5" width="15" style="2" customWidth="1"/>
    <col min="6" max="6" width="14.33203125" style="2" customWidth="1"/>
    <col min="7" max="7" width="15.6640625" customWidth="1"/>
  </cols>
  <sheetData>
    <row r="1" spans="2:6" ht="43" customHeight="1" thickBot="1">
      <c r="B1" s="46" t="s">
        <v>31</v>
      </c>
      <c r="C1" s="46"/>
      <c r="D1" s="46"/>
      <c r="E1" s="46"/>
      <c r="F1" s="46"/>
    </row>
    <row r="2" spans="2:6" ht="24" customHeight="1">
      <c r="B2" s="40" t="s">
        <v>0</v>
      </c>
      <c r="C2" s="41"/>
      <c r="D2" s="42" t="s">
        <v>3</v>
      </c>
      <c r="E2" s="43"/>
      <c r="F2" s="44" t="s">
        <v>32</v>
      </c>
    </row>
    <row r="3" spans="2:6" s="1" customFormat="1" ht="53" customHeight="1">
      <c r="B3" s="20" t="s">
        <v>2</v>
      </c>
      <c r="C3" s="21" t="s">
        <v>1</v>
      </c>
      <c r="D3" s="25" t="s">
        <v>36</v>
      </c>
      <c r="E3" s="26" t="s">
        <v>1</v>
      </c>
      <c r="F3" s="45"/>
    </row>
    <row r="4" spans="2:6">
      <c r="B4" s="22">
        <v>3500</v>
      </c>
      <c r="C4" s="35">
        <f>MAX((B4-3500)*0.05*{0.6;2;4;5;6;7;9}-5*{0;21;111;201;551;1101;2701},0)</f>
        <v>0</v>
      </c>
      <c r="D4" s="27">
        <v>3500</v>
      </c>
      <c r="E4" s="37">
        <f>ROUND(MAX((D4-5000)*0.01*{3,10,20,25,30,35,45}-{0,210,1410,2660,4410,7160,15160},0),2)</f>
        <v>0</v>
      </c>
      <c r="F4" s="6">
        <f>C4-E4</f>
        <v>0</v>
      </c>
    </row>
    <row r="5" spans="2:6">
      <c r="B5" s="23">
        <v>4000</v>
      </c>
      <c r="C5" s="35">
        <f>MAX((B5-3500)*0.05*{0.6;2;4;5;6;7;9}-5*{0;21;111;201;551;1101;2701},0)</f>
        <v>15</v>
      </c>
      <c r="D5" s="27">
        <v>4000</v>
      </c>
      <c r="E5" s="38">
        <f>ROUND(MAX((D5-5000)*0.01*{3,10,20,25,30,35,45}-{0,210,1410,2660,4410,7160,15160},0),2)</f>
        <v>0</v>
      </c>
      <c r="F5" s="6">
        <f t="shared" ref="F5:F52" si="0">C5-E5</f>
        <v>15</v>
      </c>
    </row>
    <row r="6" spans="2:6">
      <c r="B6" s="23">
        <v>5000</v>
      </c>
      <c r="C6" s="35">
        <f>MAX((B6-3500)*0.05*{0.6;2;4;5;6;7;9}-5*{0;21;111;201;551;1101;2701},0)</f>
        <v>45</v>
      </c>
      <c r="D6" s="27">
        <v>5000</v>
      </c>
      <c r="E6" s="38">
        <f>ROUND(MAX((D6-5000)*0.01*{3,10,20,25,30,35,45}-{0,210,1410,2660,4410,7160,15160},0),2)</f>
        <v>0</v>
      </c>
      <c r="F6" s="6">
        <f t="shared" si="0"/>
        <v>45</v>
      </c>
    </row>
    <row r="7" spans="2:6">
      <c r="B7" s="23">
        <v>6000</v>
      </c>
      <c r="C7" s="35">
        <f>MAX((B7-3500)*0.05*{0.6;2;4;5;6;7;9}-5*{0;21;111;201;551;1101;2701},0)</f>
        <v>145</v>
      </c>
      <c r="D7" s="27">
        <v>6000</v>
      </c>
      <c r="E7" s="38">
        <f>ROUND(MAX((D7-5000)*0.01*{3,10,20,25,30,35,45}-{0,210,1410,2660,4410,7160,15160},0),2)</f>
        <v>30</v>
      </c>
      <c r="F7" s="6">
        <f t="shared" si="0"/>
        <v>115</v>
      </c>
    </row>
    <row r="8" spans="2:6">
      <c r="B8" s="23">
        <v>7000</v>
      </c>
      <c r="C8" s="35">
        <f>MAX((B8-3500)*0.05*{0.6;2;4;5;6;7;9}-5*{0;21;111;201;551;1101;2701},0)</f>
        <v>245</v>
      </c>
      <c r="D8" s="27">
        <v>7000</v>
      </c>
      <c r="E8" s="38">
        <f>ROUND(MAX((D8-5000)*0.01*{3,10,20,25,30,35,45}-{0,210,1410,2660,4410,7160,15160},0),2)</f>
        <v>60</v>
      </c>
      <c r="F8" s="6">
        <f t="shared" si="0"/>
        <v>185</v>
      </c>
    </row>
    <row r="9" spans="2:6">
      <c r="B9" s="23">
        <v>8000</v>
      </c>
      <c r="C9" s="35">
        <f>MAX((B9-3500)*0.05*{0.6;2;4;5;6;7;9}-5*{0;21;111;201;551;1101;2701},0)</f>
        <v>345</v>
      </c>
      <c r="D9" s="27">
        <v>8000</v>
      </c>
      <c r="E9" s="38">
        <f>ROUND(MAX((D9-5000)*0.01*{3,10,20,25,30,35,45}-{0,210,1410,2660,4410,7160,15160},0),2)</f>
        <v>90</v>
      </c>
      <c r="F9" s="6">
        <f t="shared" si="0"/>
        <v>255</v>
      </c>
    </row>
    <row r="10" spans="2:6">
      <c r="B10" s="23">
        <v>9000</v>
      </c>
      <c r="C10" s="35">
        <f>MAX((B10-3500)*0.05*{0.6;2;4;5;6;7;9}-5*{0;21;111;201;551;1101;2701},0)</f>
        <v>545</v>
      </c>
      <c r="D10" s="27">
        <v>9000</v>
      </c>
      <c r="E10" s="38">
        <f>ROUND(MAX((D10-5000)*0.01*{3,10,20,25,30,35,45}-{0,210,1410,2660,4410,7160,15160},0),2)</f>
        <v>190</v>
      </c>
      <c r="F10" s="6">
        <f t="shared" si="0"/>
        <v>355</v>
      </c>
    </row>
    <row r="11" spans="2:6">
      <c r="B11" s="23">
        <v>10000</v>
      </c>
      <c r="C11" s="35">
        <f>MAX((B11-3500)*0.05*{0.6;2;4;5;6;7;9}-5*{0;21;111;201;551;1101;2701},0)</f>
        <v>745</v>
      </c>
      <c r="D11" s="27">
        <v>10000</v>
      </c>
      <c r="E11" s="38">
        <f>ROUND(MAX((D11-5000)*0.01*{3,10,20,25,30,35,45}-{0,210,1410,2660,4410,7160,15160},0),2)</f>
        <v>290</v>
      </c>
      <c r="F11" s="6">
        <f t="shared" si="0"/>
        <v>455</v>
      </c>
    </row>
    <row r="12" spans="2:6">
      <c r="B12" s="23">
        <v>11000</v>
      </c>
      <c r="C12" s="35">
        <f>MAX((B12-3500)*0.05*{0.6;2;4;5;6;7;9}-5*{0;21;111;201;551;1101;2701},0)</f>
        <v>945</v>
      </c>
      <c r="D12" s="27">
        <v>11000</v>
      </c>
      <c r="E12" s="38">
        <f>ROUND(MAX((D12-5000)*0.01*{3,10,20,25,30,35,45}-{0,210,1410,2660,4410,7160,15160},0),2)</f>
        <v>390</v>
      </c>
      <c r="F12" s="6">
        <f t="shared" si="0"/>
        <v>555</v>
      </c>
    </row>
    <row r="13" spans="2:6">
      <c r="B13" s="23">
        <v>12000</v>
      </c>
      <c r="C13" s="35">
        <f>MAX((B13-3500)*0.05*{0.6;2;4;5;6;7;9}-5*{0;21;111;201;551;1101;2701},0)</f>
        <v>1145</v>
      </c>
      <c r="D13" s="27">
        <v>12000</v>
      </c>
      <c r="E13" s="38">
        <f>ROUND(MAX((D13-5000)*0.01*{3,10,20,25,30,35,45}-{0,210,1410,2660,4410,7160,15160},0),2)</f>
        <v>490</v>
      </c>
      <c r="F13" s="6">
        <f t="shared" si="0"/>
        <v>655</v>
      </c>
    </row>
    <row r="14" spans="2:6">
      <c r="B14" s="23">
        <v>13000</v>
      </c>
      <c r="C14" s="35">
        <f>MAX((B14-3500)*0.05*{0.6;2;4;5;6;7;9}-5*{0;21;111;201;551;1101;2701},0)</f>
        <v>1370</v>
      </c>
      <c r="D14" s="27">
        <v>13000</v>
      </c>
      <c r="E14" s="38">
        <f>ROUND(MAX((D14-5000)*0.01*{3,10,20,25,30,35,45}-{0,210,1410,2660,4410,7160,15160},0),2)</f>
        <v>590</v>
      </c>
      <c r="F14" s="6">
        <f t="shared" si="0"/>
        <v>780</v>
      </c>
    </row>
    <row r="15" spans="2:6">
      <c r="B15" s="23">
        <v>14000</v>
      </c>
      <c r="C15" s="35">
        <f>MAX((B15-3500)*0.05*{0.6;2;4;5;6;7;9}-5*{0;21;111;201;551;1101;2701},0)</f>
        <v>1620</v>
      </c>
      <c r="D15" s="27">
        <v>14000</v>
      </c>
      <c r="E15" s="38">
        <f>ROUND(MAX((D15-5000)*0.01*{3,10,20,25,30,35,45}-{0,210,1410,2660,4410,7160,15160},0),2)</f>
        <v>690</v>
      </c>
      <c r="F15" s="6">
        <f t="shared" si="0"/>
        <v>930</v>
      </c>
    </row>
    <row r="16" spans="2:6">
      <c r="B16" s="23">
        <v>15000</v>
      </c>
      <c r="C16" s="35">
        <f>MAX((B16-3500)*0.05*{0.6;2;4;5;6;7;9}-5*{0;21;111;201;551;1101;2701},0)</f>
        <v>1870</v>
      </c>
      <c r="D16" s="27">
        <v>15000</v>
      </c>
      <c r="E16" s="38">
        <f>ROUND(MAX((D16-5000)*0.01*{3,10,20,25,30,35,45}-{0,210,1410,2660,4410,7160,15160},0),2)</f>
        <v>790</v>
      </c>
      <c r="F16" s="6">
        <f t="shared" si="0"/>
        <v>1080</v>
      </c>
    </row>
    <row r="17" spans="2:6">
      <c r="B17" s="23">
        <v>16000</v>
      </c>
      <c r="C17" s="35">
        <f>MAX((B17-3500)*0.05*{0.6;2;4;5;6;7;9}-5*{0;21;111;201;551;1101;2701},0)</f>
        <v>2120</v>
      </c>
      <c r="D17" s="27">
        <v>16000</v>
      </c>
      <c r="E17" s="38">
        <f>ROUND(MAX((D17-5000)*0.01*{3,10,20,25,30,35,45}-{0,210,1410,2660,4410,7160,15160},0),2)</f>
        <v>890</v>
      </c>
      <c r="F17" s="6">
        <f t="shared" si="0"/>
        <v>1230</v>
      </c>
    </row>
    <row r="18" spans="2:6">
      <c r="B18" s="23">
        <v>17000</v>
      </c>
      <c r="C18" s="35">
        <f>MAX((B18-3500)*0.05*{0.6;2;4;5;6;7;9}-5*{0;21;111;201;551;1101;2701},0)</f>
        <v>2370</v>
      </c>
      <c r="D18" s="27">
        <v>17000</v>
      </c>
      <c r="E18" s="38">
        <f>ROUND(MAX((D18-5000)*0.01*{3,10,20,25,30,35,45}-{0,210,1410,2660,4410,7160,15160},0),2)</f>
        <v>990</v>
      </c>
      <c r="F18" s="6">
        <f t="shared" si="0"/>
        <v>1380</v>
      </c>
    </row>
    <row r="19" spans="2:6">
      <c r="B19" s="23">
        <v>18000</v>
      </c>
      <c r="C19" s="35">
        <f>MAX((B19-3500)*0.05*{0.6;2;4;5;6;7;9}-5*{0;21;111;201;551;1101;2701},0)</f>
        <v>2620</v>
      </c>
      <c r="D19" s="27">
        <v>18000</v>
      </c>
      <c r="E19" s="38">
        <f>ROUND(MAX((D19-5000)*0.01*{3,10,20,25,30,35,45}-{0,210,1410,2660,4410,7160,15160},0),2)</f>
        <v>1190</v>
      </c>
      <c r="F19" s="6">
        <f t="shared" si="0"/>
        <v>1430</v>
      </c>
    </row>
    <row r="20" spans="2:6">
      <c r="B20" s="23">
        <v>19000</v>
      </c>
      <c r="C20" s="35">
        <f>MAX((B20-3500)*0.05*{0.6;2;4;5;6;7;9}-5*{0;21;111;201;551;1101;2701},0)</f>
        <v>2870</v>
      </c>
      <c r="D20" s="27">
        <v>19000</v>
      </c>
      <c r="E20" s="38">
        <f>ROUND(MAX((D20-5000)*0.01*{3,10,20,25,30,35,45}-{0,210,1410,2660,4410,7160,15160},0),2)</f>
        <v>1390</v>
      </c>
      <c r="F20" s="6">
        <f t="shared" si="0"/>
        <v>1480</v>
      </c>
    </row>
    <row r="21" spans="2:6">
      <c r="B21" s="23">
        <v>20000</v>
      </c>
      <c r="C21" s="35">
        <f>MAX((B21-3500)*0.05*{0.6;2;4;5;6;7;9}-5*{0;21;111;201;551;1101;2701},0)</f>
        <v>3120</v>
      </c>
      <c r="D21" s="27">
        <v>20000</v>
      </c>
      <c r="E21" s="38">
        <f>ROUND(MAX((D21-5000)*0.01*{3,10,20,25,30,35,45}-{0,210,1410,2660,4410,7160,15160},0),2)</f>
        <v>1590</v>
      </c>
      <c r="F21" s="6">
        <f t="shared" si="0"/>
        <v>1530</v>
      </c>
    </row>
    <row r="22" spans="2:6">
      <c r="B22" s="23">
        <v>21000</v>
      </c>
      <c r="C22" s="35">
        <f>MAX((B22-3500)*0.05*{0.6;2;4;5;6;7;9}-5*{0;21;111;201;551;1101;2701},0)</f>
        <v>3370</v>
      </c>
      <c r="D22" s="27">
        <v>21000</v>
      </c>
      <c r="E22" s="38">
        <f>ROUND(MAX((D22-5000)*0.01*{3,10,20,25,30,35,45}-{0,210,1410,2660,4410,7160,15160},0),2)</f>
        <v>1790</v>
      </c>
      <c r="F22" s="6">
        <f t="shared" si="0"/>
        <v>1580</v>
      </c>
    </row>
    <row r="23" spans="2:6">
      <c r="B23" s="23">
        <v>22000</v>
      </c>
      <c r="C23" s="35">
        <f>MAX((B23-3500)*0.05*{0.6;2;4;5;6;7;9}-5*{0;21;111;201;551;1101;2701},0)</f>
        <v>3620</v>
      </c>
      <c r="D23" s="27">
        <v>22000</v>
      </c>
      <c r="E23" s="38">
        <f>ROUND(MAX((D23-5000)*0.01*{3,10,20,25,30,35,45}-{0,210,1410,2660,4410,7160,15160},0),2)</f>
        <v>1990</v>
      </c>
      <c r="F23" s="6">
        <f t="shared" si="0"/>
        <v>1630</v>
      </c>
    </row>
    <row r="24" spans="2:6">
      <c r="B24" s="23">
        <v>23000</v>
      </c>
      <c r="C24" s="35">
        <f>MAX((B24-3500)*0.05*{0.6;2;4;5;6;7;9}-5*{0;21;111;201;551;1101;2701},0)</f>
        <v>3870</v>
      </c>
      <c r="D24" s="27">
        <v>23000</v>
      </c>
      <c r="E24" s="38">
        <f>ROUND(MAX((D24-5000)*0.01*{3,10,20,25,30,35,45}-{0,210,1410,2660,4410,7160,15160},0),2)</f>
        <v>2190</v>
      </c>
      <c r="F24" s="6">
        <f t="shared" si="0"/>
        <v>1680</v>
      </c>
    </row>
    <row r="25" spans="2:6">
      <c r="B25" s="23">
        <v>24000</v>
      </c>
      <c r="C25" s="35">
        <f>MAX((B25-3500)*0.05*{0.6;2;4;5;6;7;9}-5*{0;21;111;201;551;1101;2701},0)</f>
        <v>4120</v>
      </c>
      <c r="D25" s="27">
        <v>24000</v>
      </c>
      <c r="E25" s="38">
        <f>ROUND(MAX((D25-5000)*0.01*{3,10,20,25,30,35,45}-{0,210,1410,2660,4410,7160,15160},0),2)</f>
        <v>2390</v>
      </c>
      <c r="F25" s="6">
        <f t="shared" si="0"/>
        <v>1730</v>
      </c>
    </row>
    <row r="26" spans="2:6">
      <c r="B26" s="23">
        <v>25000</v>
      </c>
      <c r="C26" s="35">
        <f>MAX((B26-3500)*0.05*{0.6;2;4;5;6;7;9}-5*{0;21;111;201;551;1101;2701},0)</f>
        <v>4370</v>
      </c>
      <c r="D26" s="27">
        <v>25000</v>
      </c>
      <c r="E26" s="38">
        <f>ROUND(MAX((D26-5000)*0.01*{3,10,20,25,30,35,45}-{0,210,1410,2660,4410,7160,15160},0),2)</f>
        <v>2590</v>
      </c>
      <c r="F26" s="6">
        <f t="shared" si="0"/>
        <v>1780</v>
      </c>
    </row>
    <row r="27" spans="2:6">
      <c r="B27" s="23">
        <v>26000</v>
      </c>
      <c r="C27" s="35">
        <f>MAX((B27-3500)*0.05*{0.6;2;4;5;6;7;9}-5*{0;21;111;201;551;1101;2701},0)</f>
        <v>4620</v>
      </c>
      <c r="D27" s="27">
        <v>26000</v>
      </c>
      <c r="E27" s="38">
        <f>ROUND(MAX((D27-5000)*0.01*{3,10,20,25,30,35,45}-{0,210,1410,2660,4410,7160,15160},0),2)</f>
        <v>2790</v>
      </c>
      <c r="F27" s="6">
        <f t="shared" si="0"/>
        <v>1830</v>
      </c>
    </row>
    <row r="28" spans="2:6">
      <c r="B28" s="23">
        <v>27000</v>
      </c>
      <c r="C28" s="35">
        <f>MAX((B28-3500)*0.05*{0.6;2;4;5;6;7;9}-5*{0;21;111;201;551;1101;2701},0)</f>
        <v>4870</v>
      </c>
      <c r="D28" s="27">
        <v>27000</v>
      </c>
      <c r="E28" s="38">
        <f>ROUND(MAX((D28-5000)*0.01*{3,10,20,25,30,35,45}-{0,210,1410,2660,4410,7160,15160},0),2)</f>
        <v>2990</v>
      </c>
      <c r="F28" s="6">
        <f t="shared" si="0"/>
        <v>1880</v>
      </c>
    </row>
    <row r="29" spans="2:6">
      <c r="B29" s="23">
        <v>28000</v>
      </c>
      <c r="C29" s="35">
        <f>MAX((B29-3500)*0.05*{0.6;2;4;5;6;7;9}-5*{0;21;111;201;551;1101;2701},0)</f>
        <v>5120</v>
      </c>
      <c r="D29" s="27">
        <v>28000</v>
      </c>
      <c r="E29" s="38">
        <f>ROUND(MAX((D29-5000)*0.01*{3,10,20,25,30,35,45}-{0,210,1410,2660,4410,7160,15160},0),2)</f>
        <v>3190</v>
      </c>
      <c r="F29" s="6">
        <f t="shared" si="0"/>
        <v>1930</v>
      </c>
    </row>
    <row r="30" spans="2:6">
      <c r="B30" s="23">
        <v>29000</v>
      </c>
      <c r="C30" s="35">
        <f>MAX((B30-3500)*0.05*{0.6;2;4;5;6;7;9}-5*{0;21;111;201;551;1101;2701},0)</f>
        <v>5370</v>
      </c>
      <c r="D30" s="27">
        <v>29000</v>
      </c>
      <c r="E30" s="38">
        <f>ROUND(MAX((D30-5000)*0.01*{3,10,20,25,30,35,45}-{0,210,1410,2660,4410,7160,15160},0),2)</f>
        <v>3390</v>
      </c>
      <c r="F30" s="6">
        <f t="shared" si="0"/>
        <v>1980</v>
      </c>
    </row>
    <row r="31" spans="2:6">
      <c r="B31" s="23">
        <v>30000</v>
      </c>
      <c r="C31" s="35">
        <f>MAX((B31-3500)*0.05*{0.6;2;4;5;6;7;9}-5*{0;21;111;201;551;1101;2701},0)</f>
        <v>5620</v>
      </c>
      <c r="D31" s="27">
        <v>30000</v>
      </c>
      <c r="E31" s="38">
        <f>ROUND(MAX((D31-5000)*0.01*{3,10,20,25,30,35,45}-{0,210,1410,2660,4410,7160,15160},0),2)</f>
        <v>3590</v>
      </c>
      <c r="F31" s="6">
        <f t="shared" si="0"/>
        <v>2030</v>
      </c>
    </row>
    <row r="32" spans="2:6">
      <c r="B32" s="23">
        <v>31000</v>
      </c>
      <c r="C32" s="35">
        <f>MAX((B32-3500)*0.05*{0.6;2;4;5;6;7;9}-5*{0;21;111;201;551;1101;2701},0)</f>
        <v>5870</v>
      </c>
      <c r="D32" s="27">
        <v>31000</v>
      </c>
      <c r="E32" s="38">
        <f>ROUND(MAX((D32-5000)*0.01*{3,10,20,25,30,35,45}-{0,210,1410,2660,4410,7160,15160},0),2)</f>
        <v>3840</v>
      </c>
      <c r="F32" s="6">
        <f t="shared" si="0"/>
        <v>2030</v>
      </c>
    </row>
    <row r="33" spans="2:6">
      <c r="B33" s="23">
        <v>32000</v>
      </c>
      <c r="C33" s="35">
        <f>MAX((B33-3500)*0.05*{0.6;2;4;5;6;7;9}-5*{0;21;111;201;551;1101;2701},0)</f>
        <v>6120</v>
      </c>
      <c r="D33" s="27">
        <v>32000</v>
      </c>
      <c r="E33" s="38">
        <f>ROUND(MAX((D33-5000)*0.01*{3,10,20,25,30,35,45}-{0,210,1410,2660,4410,7160,15160},0),2)</f>
        <v>4090</v>
      </c>
      <c r="F33" s="6">
        <f t="shared" si="0"/>
        <v>2030</v>
      </c>
    </row>
    <row r="34" spans="2:6">
      <c r="B34" s="23">
        <v>33000</v>
      </c>
      <c r="C34" s="35">
        <f>MAX((B34-3500)*0.05*{0.6;2;4;5;6;7;9}-5*{0;21;111;201;551;1101;2701},0)</f>
        <v>6370</v>
      </c>
      <c r="D34" s="27">
        <v>33000</v>
      </c>
      <c r="E34" s="38">
        <f>ROUND(MAX((D34-5000)*0.01*{3,10,20,25,30,35,45}-{0,210,1410,2660,4410,7160,15160},0),2)</f>
        <v>4340</v>
      </c>
      <c r="F34" s="6">
        <f t="shared" si="0"/>
        <v>2030</v>
      </c>
    </row>
    <row r="35" spans="2:6">
      <c r="B35" s="23">
        <v>34000</v>
      </c>
      <c r="C35" s="35">
        <f>MAX((B35-3500)*0.05*{0.6;2;4;5;6;7;9}-5*{0;21;111;201;551;1101;2701},0)</f>
        <v>6620</v>
      </c>
      <c r="D35" s="27">
        <v>34000</v>
      </c>
      <c r="E35" s="38">
        <f>ROUND(MAX((D35-5000)*0.01*{3,10,20,25,30,35,45}-{0,210,1410,2660,4410,7160,15160},0),2)</f>
        <v>4590</v>
      </c>
      <c r="F35" s="6">
        <f t="shared" si="0"/>
        <v>2030</v>
      </c>
    </row>
    <row r="36" spans="2:6">
      <c r="B36" s="23">
        <v>35000</v>
      </c>
      <c r="C36" s="35">
        <f>MAX((B36-3500)*0.05*{0.6;2;4;5;6;7;9}-5*{0;21;111;201;551;1101;2701},0)</f>
        <v>6870</v>
      </c>
      <c r="D36" s="27">
        <v>35000</v>
      </c>
      <c r="E36" s="38">
        <f>ROUND(MAX((D36-5000)*0.01*{3,10,20,25,30,35,45}-{0,210,1410,2660,4410,7160,15160},0),2)</f>
        <v>4840</v>
      </c>
      <c r="F36" s="6">
        <f t="shared" si="0"/>
        <v>2030</v>
      </c>
    </row>
    <row r="37" spans="2:6">
      <c r="B37" s="23">
        <v>36000</v>
      </c>
      <c r="C37" s="35">
        <f>MAX((B37-3500)*0.05*{0.6;2;4;5;6;7;9}-5*{0;21;111;201;551;1101;2701},0)</f>
        <v>7120</v>
      </c>
      <c r="D37" s="27">
        <v>36000</v>
      </c>
      <c r="E37" s="38">
        <f>ROUND(MAX((D37-5000)*0.01*{3,10,20,25,30,35,45}-{0,210,1410,2660,4410,7160,15160},0),2)</f>
        <v>5090</v>
      </c>
      <c r="F37" s="6">
        <f t="shared" si="0"/>
        <v>2030</v>
      </c>
    </row>
    <row r="38" spans="2:6">
      <c r="B38" s="23">
        <v>37000</v>
      </c>
      <c r="C38" s="35">
        <f>MAX((B38-3500)*0.05*{0.6;2;4;5;6;7;9}-5*{0;21;111;201;551;1101;2701},0)</f>
        <v>7370</v>
      </c>
      <c r="D38" s="27">
        <v>37000</v>
      </c>
      <c r="E38" s="38">
        <f>ROUND(MAX((D38-5000)*0.01*{3,10,20,25,30,35,45}-{0,210,1410,2660,4410,7160,15160},0),2)</f>
        <v>5340</v>
      </c>
      <c r="F38" s="6">
        <f t="shared" si="0"/>
        <v>2030</v>
      </c>
    </row>
    <row r="39" spans="2:6">
      <c r="B39" s="23">
        <v>38000</v>
      </c>
      <c r="C39" s="35">
        <f>MAX((B39-3500)*0.05*{0.6;2;4;5;6;7;9}-5*{0;21;111;201;551;1101;2701},0)</f>
        <v>7620</v>
      </c>
      <c r="D39" s="27">
        <v>38000</v>
      </c>
      <c r="E39" s="38">
        <f>ROUND(MAX((D39-5000)*0.01*{3,10,20,25,30,35,45}-{0,210,1410,2660,4410,7160,15160},0),2)</f>
        <v>5590</v>
      </c>
      <c r="F39" s="6">
        <f t="shared" si="0"/>
        <v>2030</v>
      </c>
    </row>
    <row r="40" spans="2:6">
      <c r="B40" s="23">
        <v>39000</v>
      </c>
      <c r="C40" s="35">
        <f>MAX((B40-3500)*0.05*{0.6;2;4;5;6;7;9}-5*{0;21;111;201;551;1101;2701},0)</f>
        <v>7895</v>
      </c>
      <c r="D40" s="27">
        <v>39000</v>
      </c>
      <c r="E40" s="38">
        <f>ROUND(MAX((D40-5000)*0.01*{3,10,20,25,30,35,45}-{0,210,1410,2660,4410,7160,15160},0),2)</f>
        <v>5840</v>
      </c>
      <c r="F40" s="6">
        <f t="shared" si="0"/>
        <v>2055</v>
      </c>
    </row>
    <row r="41" spans="2:6">
      <c r="B41" s="23">
        <v>40000</v>
      </c>
      <c r="C41" s="35">
        <f>MAX((B41-3500)*0.05*{0.6;2;4;5;6;7;9}-5*{0;21;111;201;551;1101;2701},0)</f>
        <v>8195</v>
      </c>
      <c r="D41" s="27">
        <v>40000</v>
      </c>
      <c r="E41" s="38">
        <f>ROUND(MAX((D41-5000)*0.01*{3,10,20,25,30,35,45}-{0,210,1410,2660,4410,7160,15160},0),2)</f>
        <v>6090</v>
      </c>
      <c r="F41" s="6">
        <f t="shared" si="0"/>
        <v>2105</v>
      </c>
    </row>
    <row r="42" spans="2:6">
      <c r="B42" s="23">
        <v>41000</v>
      </c>
      <c r="C42" s="35">
        <f>MAX((B42-3500)*0.05*{0.6;2;4;5;6;7;9}-5*{0;21;111;201;551;1101;2701},0)</f>
        <v>8495</v>
      </c>
      <c r="D42" s="27">
        <v>41000</v>
      </c>
      <c r="E42" s="38">
        <f>ROUND(MAX((D42-5000)*0.01*{3,10,20,25,30,35,45}-{0,210,1410,2660,4410,7160,15160},0),2)</f>
        <v>6390</v>
      </c>
      <c r="F42" s="6">
        <f t="shared" si="0"/>
        <v>2105</v>
      </c>
    </row>
    <row r="43" spans="2:6">
      <c r="B43" s="23">
        <v>42000</v>
      </c>
      <c r="C43" s="35">
        <f>MAX((B43-3500)*0.05*{0.6;2;4;5;6;7;9}-5*{0;21;111;201;551;1101;2701},0)</f>
        <v>8795</v>
      </c>
      <c r="D43" s="27">
        <v>42000</v>
      </c>
      <c r="E43" s="38">
        <f>ROUND(MAX((D43-5000)*0.01*{3,10,20,25,30,35,45}-{0,210,1410,2660,4410,7160,15160},0),2)</f>
        <v>6690</v>
      </c>
      <c r="F43" s="6">
        <f t="shared" si="0"/>
        <v>2105</v>
      </c>
    </row>
    <row r="44" spans="2:6">
      <c r="B44" s="23">
        <v>43000</v>
      </c>
      <c r="C44" s="35">
        <f>MAX((B44-3500)*0.05*{0.6;2;4;5;6;7;9}-5*{0;21;111;201;551;1101;2701},0)</f>
        <v>9095</v>
      </c>
      <c r="D44" s="27">
        <v>43000</v>
      </c>
      <c r="E44" s="38">
        <f>ROUND(MAX((D44-5000)*0.01*{3,10,20,25,30,35,45}-{0,210,1410,2660,4410,7160,15160},0),2)</f>
        <v>6990</v>
      </c>
      <c r="F44" s="6">
        <f t="shared" si="0"/>
        <v>2105</v>
      </c>
    </row>
    <row r="45" spans="2:6">
      <c r="B45" s="23">
        <v>44000</v>
      </c>
      <c r="C45" s="35">
        <f>MAX((B45-3500)*0.05*{0.6;2;4;5;6;7;9}-5*{0;21;111;201;551;1101;2701},0)</f>
        <v>9395</v>
      </c>
      <c r="D45" s="27">
        <v>44000</v>
      </c>
      <c r="E45" s="38">
        <f>ROUND(MAX((D45-5000)*0.01*{3,10,20,25,30,35,45}-{0,210,1410,2660,4410,7160,15160},0),2)</f>
        <v>7290</v>
      </c>
      <c r="F45" s="6">
        <f t="shared" si="0"/>
        <v>2105</v>
      </c>
    </row>
    <row r="46" spans="2:6">
      <c r="B46" s="23">
        <v>45000</v>
      </c>
      <c r="C46" s="35">
        <f>MAX((B46-3500)*0.05*{0.6;2;4;5;6;7;9}-5*{0;21;111;201;551;1101;2701},0)</f>
        <v>9695</v>
      </c>
      <c r="D46" s="27">
        <v>45000</v>
      </c>
      <c r="E46" s="38">
        <f>ROUND(MAX((D46-5000)*0.01*{3,10,20,25,30,35,45}-{0,210,1410,2660,4410,7160,15160},0),2)</f>
        <v>7590</v>
      </c>
      <c r="F46" s="6">
        <f t="shared" si="0"/>
        <v>2105</v>
      </c>
    </row>
    <row r="47" spans="2:6">
      <c r="B47" s="23">
        <v>46000</v>
      </c>
      <c r="C47" s="35">
        <f>MAX((B47-3500)*0.05*{0.6;2;4;5;6;7;9}-5*{0;21;111;201;551;1101;2701},0)</f>
        <v>9995</v>
      </c>
      <c r="D47" s="27">
        <v>46000</v>
      </c>
      <c r="E47" s="38">
        <f>ROUND(MAX((D47-5000)*0.01*{3,10,20,25,30,35,45}-{0,210,1410,2660,4410,7160,15160},0),2)</f>
        <v>7890</v>
      </c>
      <c r="F47" s="6">
        <f t="shared" si="0"/>
        <v>2105</v>
      </c>
    </row>
    <row r="48" spans="2:6">
      <c r="B48" s="23">
        <v>47000</v>
      </c>
      <c r="C48" s="35">
        <f>MAX((B48-3500)*0.05*{0.6;2;4;5;6;7;9}-5*{0;21;111;201;551;1101;2701},0)</f>
        <v>10295</v>
      </c>
      <c r="D48" s="27">
        <v>47000</v>
      </c>
      <c r="E48" s="38">
        <f>ROUND(MAX((D48-5000)*0.01*{3,10,20,25,30,35,45}-{0,210,1410,2660,4410,7160,15160},0),2)</f>
        <v>8190</v>
      </c>
      <c r="F48" s="6">
        <f t="shared" si="0"/>
        <v>2105</v>
      </c>
    </row>
    <row r="49" spans="2:6">
      <c r="B49" s="23">
        <v>48000</v>
      </c>
      <c r="C49" s="35">
        <f>MAX((B49-3500)*0.05*{0.6;2;4;5;6;7;9}-5*{0;21;111;201;551;1101;2701},0)</f>
        <v>10595</v>
      </c>
      <c r="D49" s="27">
        <v>48000</v>
      </c>
      <c r="E49" s="38">
        <f>ROUND(MAX((D49-5000)*0.01*{3,10,20,25,30,35,45}-{0,210,1410,2660,4410,7160,15160},0),2)</f>
        <v>8490</v>
      </c>
      <c r="F49" s="6">
        <f t="shared" si="0"/>
        <v>2105</v>
      </c>
    </row>
    <row r="50" spans="2:6">
      <c r="B50" s="23">
        <v>49000</v>
      </c>
      <c r="C50" s="35">
        <f>MAX((B50-3500)*0.05*{0.6;2;4;5;6;7;9}-5*{0;21;111;201;551;1101;2701},0)</f>
        <v>10895</v>
      </c>
      <c r="D50" s="27">
        <v>49000</v>
      </c>
      <c r="E50" s="38">
        <f>ROUND(MAX((D50-5000)*0.01*{3,10,20,25,30,35,45}-{0,210,1410,2660,4410,7160,15160},0),2)</f>
        <v>8790</v>
      </c>
      <c r="F50" s="6">
        <f t="shared" si="0"/>
        <v>2105</v>
      </c>
    </row>
    <row r="51" spans="2:6">
      <c r="B51" s="23">
        <v>50000</v>
      </c>
      <c r="C51" s="35">
        <f>MAX((B51-3500)*0.05*{0.6;2;4;5;6;7;9}-5*{0;21;111;201;551;1101;2701},0)</f>
        <v>11195</v>
      </c>
      <c r="D51" s="27">
        <v>50000</v>
      </c>
      <c r="E51" s="38">
        <f>ROUND(MAX((D51-5000)*0.01*{3,10,20,25,30,35,45}-{0,210,1410,2660,4410,7160,15160},0),2)</f>
        <v>9090</v>
      </c>
      <c r="F51" s="6">
        <f t="shared" si="0"/>
        <v>2105</v>
      </c>
    </row>
    <row r="52" spans="2:6">
      <c r="B52" s="23">
        <v>60000</v>
      </c>
      <c r="C52" s="35">
        <f>MAX((B52-3500)*0.05*{0.6;2;4;5;6;7;9}-5*{0;21;111;201;551;1101;2701},0)</f>
        <v>14270</v>
      </c>
      <c r="D52" s="27">
        <v>60000</v>
      </c>
      <c r="E52" s="38">
        <f>ROUND(MAX((D52-5000)*0.01*{3,10,20,25,30,35,45}-{0,210,1410,2660,4410,7160,15160},0),2)</f>
        <v>12090</v>
      </c>
      <c r="F52" s="6">
        <f t="shared" si="0"/>
        <v>2180</v>
      </c>
    </row>
    <row r="53" spans="2:6">
      <c r="B53" s="23">
        <v>70000</v>
      </c>
      <c r="C53" s="35">
        <f>MAX((B53-3500)*0.05*{0.6;2;4;5;6;7;9}-5*{0;21;111;201;551;1101;2701},0)</f>
        <v>17770</v>
      </c>
      <c r="D53" s="27">
        <v>70000</v>
      </c>
      <c r="E53" s="38">
        <f>ROUND(MAX((D53-5000)*0.01*{3,10,20,25,30,35,45}-{0,210,1410,2660,4410,7160,15160},0),2)</f>
        <v>15590</v>
      </c>
      <c r="F53" s="6">
        <f t="shared" ref="F53:F56" si="1">C53-E53</f>
        <v>2180</v>
      </c>
    </row>
    <row r="54" spans="2:6">
      <c r="B54" s="23">
        <v>80000</v>
      </c>
      <c r="C54" s="35">
        <f>MAX((B54-3500)*0.05*{0.6;2;4;5;6;7;9}-5*{0;21;111;201;551;1101;2701},0)</f>
        <v>21270</v>
      </c>
      <c r="D54" s="27">
        <v>80000</v>
      </c>
      <c r="E54" s="38">
        <f>ROUND(MAX((D54-5000)*0.01*{3,10,20,25,30,35,45}-{0,210,1410,2660,4410,7160,15160},0),2)</f>
        <v>19090</v>
      </c>
      <c r="F54" s="6">
        <f t="shared" si="1"/>
        <v>2180</v>
      </c>
    </row>
    <row r="55" spans="2:6">
      <c r="B55" s="23">
        <v>90000</v>
      </c>
      <c r="C55" s="35">
        <f>MAX((B55-3500)*0.05*{0.6;2;4;5;6;7;9}-5*{0;21;111;201;551;1101;2701},0)</f>
        <v>25420</v>
      </c>
      <c r="D55" s="27">
        <v>90000</v>
      </c>
      <c r="E55" s="38">
        <f>ROUND(MAX((D55-5000)*0.01*{3,10,20,25,30,35,45}-{0,210,1410,2660,4410,7160,15160},0),2)</f>
        <v>23090</v>
      </c>
      <c r="F55" s="6">
        <f t="shared" si="1"/>
        <v>2330</v>
      </c>
    </row>
    <row r="56" spans="2:6" ht="17" thickBot="1">
      <c r="B56" s="24">
        <v>100000</v>
      </c>
      <c r="C56" s="36">
        <f>MAX((B56-3500)*0.05*{0.6;2;4;5;6;7;9}-5*{0;21;111;201;551;1101;2701},0)</f>
        <v>29920</v>
      </c>
      <c r="D56" s="28">
        <v>100000</v>
      </c>
      <c r="E56" s="39">
        <f>ROUND(MAX((D56-5000)*0.01*{3,10,20,25,30,35,45}-{0,210,1410,2660,4410,7160,15160},0),2)</f>
        <v>27590</v>
      </c>
      <c r="F56" s="7">
        <f t="shared" si="1"/>
        <v>2330</v>
      </c>
    </row>
  </sheetData>
  <mergeCells count="4">
    <mergeCell ref="B2:C2"/>
    <mergeCell ref="D2:E2"/>
    <mergeCell ref="F2:F3"/>
    <mergeCell ref="B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7DB7D-4D7E-2445-9A6A-C78464D44673}">
  <dimension ref="B2:H10"/>
  <sheetViews>
    <sheetView workbookViewId="0">
      <selection activeCell="E18" sqref="E18"/>
    </sheetView>
  </sheetViews>
  <sheetFormatPr baseColWidth="10" defaultRowHeight="16"/>
  <cols>
    <col min="2" max="2" width="15.1640625" style="5" customWidth="1"/>
    <col min="3" max="4" width="10.83203125" style="5"/>
    <col min="5" max="5" width="16.6640625" style="5" customWidth="1"/>
    <col min="6" max="6" width="8.83203125" style="5" customWidth="1"/>
    <col min="7" max="7" width="16.6640625" style="5" customWidth="1"/>
    <col min="8" max="8" width="15.5" style="5" customWidth="1"/>
  </cols>
  <sheetData>
    <row r="2" spans="2:8" ht="51" customHeight="1" thickBot="1">
      <c r="B2" s="47" t="s">
        <v>18</v>
      </c>
      <c r="C2" s="47"/>
      <c r="D2" s="47"/>
      <c r="E2" s="47"/>
      <c r="F2" s="47"/>
      <c r="G2" s="47"/>
      <c r="H2" s="47"/>
    </row>
    <row r="3" spans="2:8" ht="51" customHeight="1">
      <c r="B3" s="8" t="s">
        <v>13</v>
      </c>
      <c r="C3" s="9" t="s">
        <v>14</v>
      </c>
      <c r="D3" s="10" t="s">
        <v>19</v>
      </c>
      <c r="E3" s="8" t="s">
        <v>15</v>
      </c>
      <c r="F3" s="9" t="s">
        <v>14</v>
      </c>
      <c r="G3" s="10" t="s">
        <v>19</v>
      </c>
      <c r="H3" s="11" t="s">
        <v>16</v>
      </c>
    </row>
    <row r="4" spans="2:8">
      <c r="B4" s="12">
        <v>3000</v>
      </c>
      <c r="C4" s="13">
        <v>0.03</v>
      </c>
      <c r="D4" s="14">
        <v>0</v>
      </c>
      <c r="E4" s="12">
        <v>1500</v>
      </c>
      <c r="F4" s="13">
        <v>0.03</v>
      </c>
      <c r="G4" s="14">
        <v>0</v>
      </c>
      <c r="H4" s="15" t="s">
        <v>34</v>
      </c>
    </row>
    <row r="5" spans="2:8">
      <c r="B5" s="12" t="s">
        <v>4</v>
      </c>
      <c r="C5" s="13">
        <v>0.1</v>
      </c>
      <c r="D5" s="14">
        <v>105</v>
      </c>
      <c r="E5" s="12" t="s">
        <v>5</v>
      </c>
      <c r="F5" s="13">
        <v>0.1</v>
      </c>
      <c r="G5" s="14">
        <v>210</v>
      </c>
      <c r="H5" s="15" t="s">
        <v>34</v>
      </c>
    </row>
    <row r="6" spans="2:8">
      <c r="B6" s="12" t="s">
        <v>6</v>
      </c>
      <c r="C6" s="13">
        <v>0.2</v>
      </c>
      <c r="D6" s="14">
        <v>555</v>
      </c>
      <c r="E6" s="12" t="s">
        <v>7</v>
      </c>
      <c r="F6" s="13">
        <v>0.2</v>
      </c>
      <c r="G6" s="14">
        <v>1410</v>
      </c>
      <c r="H6" s="15" t="s">
        <v>34</v>
      </c>
    </row>
    <row r="7" spans="2:8">
      <c r="B7" s="12" t="s">
        <v>8</v>
      </c>
      <c r="C7" s="13">
        <v>0.25</v>
      </c>
      <c r="D7" s="14">
        <v>1005</v>
      </c>
      <c r="E7" s="12" t="s">
        <v>9</v>
      </c>
      <c r="F7" s="13">
        <v>0.25</v>
      </c>
      <c r="G7" s="14">
        <v>2660</v>
      </c>
      <c r="H7" s="15" t="s">
        <v>35</v>
      </c>
    </row>
    <row r="8" spans="2:8">
      <c r="B8" s="12" t="s">
        <v>10</v>
      </c>
      <c r="C8" s="13">
        <v>0.3</v>
      </c>
      <c r="D8" s="14">
        <v>2755</v>
      </c>
      <c r="E8" s="12" t="s">
        <v>10</v>
      </c>
      <c r="F8" s="13">
        <v>0.3</v>
      </c>
      <c r="G8" s="14">
        <v>4410</v>
      </c>
      <c r="H8" s="15" t="s">
        <v>17</v>
      </c>
    </row>
    <row r="9" spans="2:8">
      <c r="B9" s="12" t="s">
        <v>11</v>
      </c>
      <c r="C9" s="13">
        <v>0.35</v>
      </c>
      <c r="D9" s="14">
        <v>5505</v>
      </c>
      <c r="E9" s="12" t="s">
        <v>11</v>
      </c>
      <c r="F9" s="13">
        <v>0.35</v>
      </c>
      <c r="G9" s="14">
        <v>7160</v>
      </c>
      <c r="H9" s="15" t="s">
        <v>17</v>
      </c>
    </row>
    <row r="10" spans="2:8" ht="17" thickBot="1">
      <c r="B10" s="16" t="s">
        <v>12</v>
      </c>
      <c r="C10" s="17">
        <v>0.45</v>
      </c>
      <c r="D10" s="18">
        <v>13505</v>
      </c>
      <c r="E10" s="16" t="s">
        <v>12</v>
      </c>
      <c r="F10" s="17">
        <v>0.45</v>
      </c>
      <c r="G10" s="18">
        <v>15160</v>
      </c>
      <c r="H10" s="19" t="s">
        <v>17</v>
      </c>
    </row>
  </sheetData>
  <mergeCells count="1">
    <mergeCell ref="B2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00A3-787F-4248-97E9-E965422EDBE9}">
  <dimension ref="B2:E48"/>
  <sheetViews>
    <sheetView tabSelected="1" workbookViewId="0">
      <selection activeCell="H8" sqref="H8"/>
    </sheetView>
  </sheetViews>
  <sheetFormatPr baseColWidth="10" defaultRowHeight="16"/>
  <cols>
    <col min="2" max="2" width="22.1640625" style="5" customWidth="1"/>
    <col min="3" max="3" width="20.33203125" style="5" customWidth="1"/>
    <col min="4" max="4" width="16.6640625" style="5" customWidth="1"/>
    <col min="5" max="5" width="19.33203125" style="5" customWidth="1"/>
    <col min="6" max="6" width="11.5" bestFit="1" customWidth="1"/>
  </cols>
  <sheetData>
    <row r="2" spans="2:5" ht="35" customHeight="1" thickBot="1">
      <c r="B2" s="50" t="s">
        <v>26</v>
      </c>
      <c r="C2" s="50"/>
      <c r="D2" s="50"/>
      <c r="E2" s="50"/>
    </row>
    <row r="3" spans="2:5" s="1" customFormat="1" ht="35" thickBot="1">
      <c r="B3" s="57" t="s">
        <v>26</v>
      </c>
      <c r="C3" s="58" t="s">
        <v>27</v>
      </c>
      <c r="D3" s="58" t="s">
        <v>20</v>
      </c>
      <c r="E3" s="59" t="s">
        <v>33</v>
      </c>
    </row>
    <row r="4" spans="2:5">
      <c r="B4" s="29">
        <v>18000</v>
      </c>
      <c r="C4" s="30" t="s">
        <v>42</v>
      </c>
      <c r="D4" s="31">
        <v>0.03</v>
      </c>
      <c r="E4" s="3">
        <v>0</v>
      </c>
    </row>
    <row r="5" spans="2:5">
      <c r="B5" s="29" t="s">
        <v>21</v>
      </c>
      <c r="C5" s="30" t="s">
        <v>28</v>
      </c>
      <c r="D5" s="31">
        <v>0.1</v>
      </c>
      <c r="E5" s="3">
        <v>210</v>
      </c>
    </row>
    <row r="6" spans="2:5">
      <c r="B6" s="29" t="s">
        <v>22</v>
      </c>
      <c r="C6" s="30" t="s">
        <v>29</v>
      </c>
      <c r="D6" s="31">
        <v>0.2</v>
      </c>
      <c r="E6" s="3">
        <v>1410</v>
      </c>
    </row>
    <row r="7" spans="2:5">
      <c r="B7" s="29" t="s">
        <v>23</v>
      </c>
      <c r="C7" s="30" t="s">
        <v>30</v>
      </c>
      <c r="D7" s="31">
        <v>0.25</v>
      </c>
      <c r="E7" s="3">
        <v>2660</v>
      </c>
    </row>
    <row r="8" spans="2:5">
      <c r="B8" s="29" t="s">
        <v>24</v>
      </c>
      <c r="C8" s="30" t="s">
        <v>24</v>
      </c>
      <c r="D8" s="31">
        <v>0.3</v>
      </c>
      <c r="E8" s="3">
        <v>4410</v>
      </c>
    </row>
    <row r="9" spans="2:5">
      <c r="B9" s="29" t="s">
        <v>25</v>
      </c>
      <c r="C9" s="30" t="s">
        <v>25</v>
      </c>
      <c r="D9" s="31">
        <v>0.35</v>
      </c>
      <c r="E9" s="3">
        <v>7160</v>
      </c>
    </row>
    <row r="10" spans="2:5" ht="17" thickBot="1">
      <c r="B10" s="32">
        <v>960000</v>
      </c>
      <c r="C10" s="33" t="s">
        <v>43</v>
      </c>
      <c r="D10" s="34">
        <v>0.45</v>
      </c>
      <c r="E10" s="4">
        <v>15160</v>
      </c>
    </row>
    <row r="11" spans="2:5" ht="17" thickBot="1">
      <c r="B11" s="48"/>
      <c r="C11" s="48"/>
      <c r="D11" s="49"/>
      <c r="E11" s="48"/>
    </row>
    <row r="12" spans="2:5" ht="32" customHeight="1" thickBot="1">
      <c r="B12" s="51" t="s">
        <v>39</v>
      </c>
      <c r="C12" s="52"/>
      <c r="D12" s="52"/>
      <c r="E12" s="53"/>
    </row>
    <row r="13" spans="2:5">
      <c r="B13" s="62" t="s">
        <v>37</v>
      </c>
      <c r="C13" s="63" t="s">
        <v>38</v>
      </c>
      <c r="D13" s="64" t="s">
        <v>40</v>
      </c>
      <c r="E13" s="65" t="s">
        <v>41</v>
      </c>
    </row>
    <row r="14" spans="2:5">
      <c r="B14" s="27">
        <v>6000</v>
      </c>
      <c r="C14" s="54">
        <v>10000</v>
      </c>
      <c r="D14" s="60">
        <f>LOOKUP(MAX(0.0001,(C14+MIN(B14-5000,0))/12),{0;6;24;50;70;110;160}*500+0.0001,MAX(0,(C14+MIN(B14-5000,0)))*{3;10;20;25;30;35;45}%-{0;21;141;266;441;716;1516}*10)</f>
        <v>300</v>
      </c>
      <c r="E14" s="55">
        <f>(C14+MIN(3500,B14)-3500)*LOOKUP(((C14+MIN(3500,B14)-3500)%/12-1%%),{0,15,45,90,350,550,800},{3,10,20,25,30,35,45})%-LOOKUP(((C14+MIN(3500,B14)-3500)%/12-1%%),{0,15,45,90,350,550,800},{0,105,555,1005,2755,5505,13505})</f>
        <v>300</v>
      </c>
    </row>
    <row r="15" spans="2:5">
      <c r="B15" s="27">
        <v>6000</v>
      </c>
      <c r="C15" s="54">
        <v>18000</v>
      </c>
      <c r="D15" s="60">
        <f>LOOKUP(MAX(0.0001,(C15+MIN(B15-5000,0))/12),{0;6;24;50;70;110;160}*500+0.0001,MAX(0,(C15+MIN(B15-5000,0)))*{3;10;20;25;30;35;45}%-{0;21;141;266;441;716;1516}*10)</f>
        <v>540</v>
      </c>
      <c r="E15" s="55">
        <f>(C15+MIN(3500,B15)-3500)*LOOKUP(((C15+MIN(3500,B15)-3500)%/12-1%%),{0,15,45,90,350,550,800},{3,10,20,25,30,35,45})%-LOOKUP(((C15+MIN(3500,B15)-3500)%/12-1%%),{0,15,45,90,350,550,800},{0,105,555,1005,2755,5505,13505})</f>
        <v>540</v>
      </c>
    </row>
    <row r="16" spans="2:5">
      <c r="B16" s="12">
        <v>6000</v>
      </c>
      <c r="C16" s="54">
        <v>20000</v>
      </c>
      <c r="D16" s="60">
        <f>LOOKUP(MAX(0.0001,(C16+MIN(B16-5000,0))/12),{0;6;24;50;70;110;160}*500+0.0001,MAX(0,(C16+MIN(B16-5000,0)))*{3;10;20;25;30;35;45}%-{0;21;141;266;441;716;1516}*10)</f>
        <v>600</v>
      </c>
      <c r="E16" s="55">
        <f>(C16+MIN(3500,B16)-3500)*LOOKUP(((C16+MIN(3500,B16)-3500)%/12-1%%),{0,15,45,90,350,550,800},{3,10,20,25,30,35,45})%-LOOKUP(((C16+MIN(3500,B16)-3500)%/12-1%%),{0,15,45,90,350,550,800},{0,105,555,1005,2755,5505,13505})</f>
        <v>1895</v>
      </c>
    </row>
    <row r="17" spans="2:5">
      <c r="B17" s="27">
        <v>6000</v>
      </c>
      <c r="C17" s="54">
        <v>30000</v>
      </c>
      <c r="D17" s="60">
        <f>LOOKUP(MAX(0.0001,(C17+MIN(B17-5000,0))/12),{0;6;24;50;70;110;160}*500+0.0001,MAX(0,(C17+MIN(B17-5000,0)))*{3;10;20;25;30;35;45}%-{0;21;141;266;441;716;1516}*10)</f>
        <v>900</v>
      </c>
      <c r="E17" s="55">
        <f>(C17+MIN(3500,B17)-3500)*LOOKUP(((C17+MIN(3500,B17)-3500)%/12-1%%),{0,15,45,90,350,550,800},{3,10,20,25,30,35,45})%-LOOKUP(((C17+MIN(3500,B17)-3500)%/12-1%%),{0,15,45,90,350,550,800},{0,105,555,1005,2755,5505,13505})</f>
        <v>2895</v>
      </c>
    </row>
    <row r="18" spans="2:5">
      <c r="B18" s="12">
        <v>6000</v>
      </c>
      <c r="C18" s="54">
        <v>40000</v>
      </c>
      <c r="D18" s="60">
        <f>LOOKUP(MAX(0.0001,(C18+MIN(B18-5000,0))/12),{0;6;24;50;70;110;160}*500+0.0001,MAX(0,(C18+MIN(B18-5000,0)))*{3;10;20;25;30;35;45}%-{0;21;141;266;441;716;1516}*10)</f>
        <v>3790</v>
      </c>
      <c r="E18" s="55">
        <f>(C18+MIN(3500,B18)-3500)*LOOKUP(((C18+MIN(3500,B18)-3500)%/12-1%%),{0,15,45,90,350,550,800},{3,10,20,25,30,35,45})%-LOOKUP(((C18+MIN(3500,B18)-3500)%/12-1%%),{0,15,45,90,350,550,800},{0,105,555,1005,2755,5505,13505})</f>
        <v>3895</v>
      </c>
    </row>
    <row r="19" spans="2:5">
      <c r="B19" s="27">
        <v>6000</v>
      </c>
      <c r="C19" s="54">
        <v>50000</v>
      </c>
      <c r="D19" s="60">
        <f>LOOKUP(MAX(0.0001,(C19+MIN(B19-5000,0))/12),{0;6;24;50;70;110;160}*500+0.0001,MAX(0,(C19+MIN(B19-5000,0)))*{3;10;20;25;30;35;45}%-{0;21;141;266;441;716;1516}*10)</f>
        <v>4790</v>
      </c>
      <c r="E19" s="55">
        <f>(C19+MIN(3500,B19)-3500)*LOOKUP(((C19+MIN(3500,B19)-3500)%/12-1%%),{0,15,45,90,350,550,800},{3,10,20,25,30,35,45})%-LOOKUP(((C19+MIN(3500,B19)-3500)%/12-1%%),{0,15,45,90,350,550,800},{0,105,555,1005,2755,5505,13505})</f>
        <v>4895</v>
      </c>
    </row>
    <row r="20" spans="2:5">
      <c r="B20" s="12">
        <v>6000</v>
      </c>
      <c r="C20" s="54">
        <v>60000</v>
      </c>
      <c r="D20" s="60">
        <f>LOOKUP(MAX(0.0001,(C20+MIN(B20-5000,0))/12),{0;6;24;50;70;110;160}*500+0.0001,MAX(0,(C20+MIN(B20-5000,0)))*{3;10;20;25;30;35;45}%-{0;21;141;266;441;716;1516}*10)</f>
        <v>5790</v>
      </c>
      <c r="E20" s="55">
        <f>(C20+MIN(3500,B20)-3500)*LOOKUP(((C20+MIN(3500,B20)-3500)%/12-1%%),{0,15,45,90,350,550,800},{3,10,20,25,30,35,45})%-LOOKUP(((C20+MIN(3500,B20)-3500)%/12-1%%),{0,15,45,90,350,550,800},{0,105,555,1005,2755,5505,13505})</f>
        <v>11445</v>
      </c>
    </row>
    <row r="21" spans="2:5">
      <c r="B21" s="27">
        <v>6000</v>
      </c>
      <c r="C21" s="54">
        <v>70000</v>
      </c>
      <c r="D21" s="60">
        <f>LOOKUP(MAX(0.0001,(C21+MIN(B21-5000,0))/12),{0;6;24;50;70;110;160}*500+0.0001,MAX(0,(C21+MIN(B21-5000,0)))*{3;10;20;25;30;35;45}%-{0;21;141;266;441;716;1516}*10)</f>
        <v>6790</v>
      </c>
      <c r="E21" s="55">
        <f>(C21+MIN(3500,B21)-3500)*LOOKUP(((C21+MIN(3500,B21)-3500)%/12-1%%),{0,15,45,90,350,550,800},{3,10,20,25,30,35,45})%-LOOKUP(((C21+MIN(3500,B21)-3500)%/12-1%%),{0,15,45,90,350,550,800},{0,105,555,1005,2755,5505,13505})</f>
        <v>13445</v>
      </c>
    </row>
    <row r="22" spans="2:5">
      <c r="B22" s="12">
        <v>6000</v>
      </c>
      <c r="C22" s="54">
        <v>80000</v>
      </c>
      <c r="D22" s="60">
        <f>LOOKUP(MAX(0.0001,(C22+MIN(B22-5000,0))/12),{0;6;24;50;70;110;160}*500+0.0001,MAX(0,(C22+MIN(B22-5000,0)))*{3;10;20;25;30;35;45}%-{0;21;141;266;441;716;1516}*10)</f>
        <v>7790</v>
      </c>
      <c r="E22" s="55">
        <f>(C22+MIN(3500,B22)-3500)*LOOKUP(((C22+MIN(3500,B22)-3500)%/12-1%%),{0,15,45,90,350,550,800},{3,10,20,25,30,35,45})%-LOOKUP(((C22+MIN(3500,B22)-3500)%/12-1%%),{0,15,45,90,350,550,800},{0,105,555,1005,2755,5505,13505})</f>
        <v>15445</v>
      </c>
    </row>
    <row r="23" spans="2:5">
      <c r="B23" s="27">
        <v>6000</v>
      </c>
      <c r="C23" s="54">
        <v>90000</v>
      </c>
      <c r="D23" s="60">
        <f>LOOKUP(MAX(0.0001,(C23+MIN(B23-5000,0))/12),{0;6;24;50;70;110;160}*500+0.0001,MAX(0,(C23+MIN(B23-5000,0)))*{3;10;20;25;30;35;45}%-{0;21;141;266;441;716;1516}*10)</f>
        <v>8790</v>
      </c>
      <c r="E23" s="55">
        <f>(C23+MIN(3500,B23)-3500)*LOOKUP(((C23+MIN(3500,B23)-3500)%/12-1%%),{0,15,45,90,350,550,800},{3,10,20,25,30,35,45})%-LOOKUP(((C23+MIN(3500,B23)-3500)%/12-1%%),{0,15,45,90,350,550,800},{0,105,555,1005,2755,5505,13505})</f>
        <v>17445</v>
      </c>
    </row>
    <row r="24" spans="2:5">
      <c r="B24" s="12">
        <v>6000</v>
      </c>
      <c r="C24" s="54">
        <v>100000</v>
      </c>
      <c r="D24" s="60">
        <f>LOOKUP(MAX(0.0001,(C24+MIN(B24-5000,0))/12),{0;6;24;50;70;110;160}*500+0.0001,MAX(0,(C24+MIN(B24-5000,0)))*{3;10;20;25;30;35;45}%-{0;21;141;266;441;716;1516}*10)</f>
        <v>9790</v>
      </c>
      <c r="E24" s="55">
        <f>(C24+MIN(3500,B24)-3500)*LOOKUP(((C24+MIN(3500,B24)-3500)%/12-1%%),{0,15,45,90,350,550,800},{3,10,20,25,30,35,45})%-LOOKUP(((C24+MIN(3500,B24)-3500)%/12-1%%),{0,15,45,90,350,550,800},{0,105,555,1005,2755,5505,13505})</f>
        <v>19445</v>
      </c>
    </row>
    <row r="25" spans="2:5">
      <c r="B25" s="27">
        <v>6000</v>
      </c>
      <c r="C25" s="54">
        <v>110000</v>
      </c>
      <c r="D25" s="60">
        <f>LOOKUP(MAX(0.0001,(C25+MIN(B25-5000,0))/12),{0;6;24;50;70;110;160}*500+0.0001,MAX(0,(C25+MIN(B25-5000,0)))*{3;10;20;25;30;35;45}%-{0;21;141;266;441;716;1516}*10)</f>
        <v>10790</v>
      </c>
      <c r="E25" s="55">
        <f>(C25+MIN(3500,B25)-3500)*LOOKUP(((C25+MIN(3500,B25)-3500)%/12-1%%),{0,15,45,90,350,550,800},{3,10,20,25,30,35,45})%-LOOKUP(((C25+MIN(3500,B25)-3500)%/12-1%%),{0,15,45,90,350,550,800},{0,105,555,1005,2755,5505,13505})</f>
        <v>26495</v>
      </c>
    </row>
    <row r="26" spans="2:5">
      <c r="B26" s="12">
        <v>6000</v>
      </c>
      <c r="C26" s="54">
        <v>120000</v>
      </c>
      <c r="D26" s="60">
        <f>LOOKUP(MAX(0.0001,(C26+MIN(B26-5000,0))/12),{0;6;24;50;70;110;160}*500+0.0001,MAX(0,(C26+MIN(B26-5000,0)))*{3;10;20;25;30;35;45}%-{0;21;141;266;441;716;1516}*10)</f>
        <v>11790</v>
      </c>
      <c r="E26" s="55">
        <f>(C26+MIN(3500,B26)-3500)*LOOKUP(((C26+MIN(3500,B26)-3500)%/12-1%%),{0,15,45,90,350,550,800},{3,10,20,25,30,35,45})%-LOOKUP(((C26+MIN(3500,B26)-3500)%/12-1%%),{0,15,45,90,350,550,800},{0,105,555,1005,2755,5505,13505})</f>
        <v>28995</v>
      </c>
    </row>
    <row r="27" spans="2:5">
      <c r="B27" s="27">
        <v>6000</v>
      </c>
      <c r="C27" s="54">
        <v>130000</v>
      </c>
      <c r="D27" s="60">
        <f>LOOKUP(MAX(0.0001,(C27+MIN(B27-5000,0))/12),{0;6;24;50;70;110;160}*500+0.0001,MAX(0,(C27+MIN(B27-5000,0)))*{3;10;20;25;30;35;45}%-{0;21;141;266;441;716;1516}*10)</f>
        <v>12790</v>
      </c>
      <c r="E27" s="55">
        <f>(C27+MIN(3500,B27)-3500)*LOOKUP(((C27+MIN(3500,B27)-3500)%/12-1%%),{0,15,45,90,350,550,800},{3,10,20,25,30,35,45})%-LOOKUP(((C27+MIN(3500,B27)-3500)%/12-1%%),{0,15,45,90,350,550,800},{0,105,555,1005,2755,5505,13505})</f>
        <v>31495</v>
      </c>
    </row>
    <row r="28" spans="2:5">
      <c r="B28" s="12">
        <v>6000</v>
      </c>
      <c r="C28" s="54">
        <v>140000</v>
      </c>
      <c r="D28" s="60">
        <f>LOOKUP(MAX(0.0001,(C28+MIN(B28-5000,0))/12),{0;6;24;50;70;110;160}*500+0.0001,MAX(0,(C28+MIN(B28-5000,0)))*{3;10;20;25;30;35;45}%-{0;21;141;266;441;716;1516}*10)</f>
        <v>13790</v>
      </c>
      <c r="E28" s="55">
        <f>(C28+MIN(3500,B28)-3500)*LOOKUP(((C28+MIN(3500,B28)-3500)%/12-1%%),{0,15,45,90,350,550,800},{3,10,20,25,30,35,45})%-LOOKUP(((C28+MIN(3500,B28)-3500)%/12-1%%),{0,15,45,90,350,550,800},{0,105,555,1005,2755,5505,13505})</f>
        <v>33995</v>
      </c>
    </row>
    <row r="29" spans="2:5">
      <c r="B29" s="27">
        <v>6000</v>
      </c>
      <c r="C29" s="54">
        <v>150000</v>
      </c>
      <c r="D29" s="60">
        <f>LOOKUP(MAX(0.0001,(C29+MIN(B29-5000,0))/12),{0;6;24;50;70;110;160}*500+0.0001,MAX(0,(C29+MIN(B29-5000,0)))*{3;10;20;25;30;35;45}%-{0;21;141;266;441;716;1516}*10)</f>
        <v>28590</v>
      </c>
      <c r="E29" s="55">
        <f>(C29+MIN(3500,B29)-3500)*LOOKUP(((C29+MIN(3500,B29)-3500)%/12-1%%),{0,15,45,90,350,550,800},{3,10,20,25,30,35,45})%-LOOKUP(((C29+MIN(3500,B29)-3500)%/12-1%%),{0,15,45,90,350,550,800},{0,105,555,1005,2755,5505,13505})</f>
        <v>36495</v>
      </c>
    </row>
    <row r="30" spans="2:5">
      <c r="B30" s="12">
        <v>6000</v>
      </c>
      <c r="C30" s="54">
        <v>160000</v>
      </c>
      <c r="D30" s="60">
        <f>LOOKUP(MAX(0.0001,(C30+MIN(B30-5000,0))/12),{0;6;24;50;70;110;160}*500+0.0001,MAX(0,(C30+MIN(B30-5000,0)))*{3;10;20;25;30;35;45}%-{0;21;141;266;441;716;1516}*10)</f>
        <v>30590</v>
      </c>
      <c r="E30" s="55">
        <f>(C30+MIN(3500,B30)-3500)*LOOKUP(((C30+MIN(3500,B30)-3500)%/12-1%%),{0,15,45,90,350,550,800},{3,10,20,25,30,35,45})%-LOOKUP(((C30+MIN(3500,B30)-3500)%/12-1%%),{0,15,45,90,350,550,800},{0,105,555,1005,2755,5505,13505})</f>
        <v>38995</v>
      </c>
    </row>
    <row r="31" spans="2:5">
      <c r="B31" s="27">
        <v>6000</v>
      </c>
      <c r="C31" s="54">
        <v>170000</v>
      </c>
      <c r="D31" s="60">
        <f>LOOKUP(MAX(0.0001,(C31+MIN(B31-5000,0))/12),{0;6;24;50;70;110;160}*500+0.0001,MAX(0,(C31+MIN(B31-5000,0)))*{3;10;20;25;30;35;45}%-{0;21;141;266;441;716;1516}*10)</f>
        <v>32590</v>
      </c>
      <c r="E31" s="55">
        <f>(C31+MIN(3500,B31)-3500)*LOOKUP(((C31+MIN(3500,B31)-3500)%/12-1%%),{0,15,45,90,350,550,800},{3,10,20,25,30,35,45})%-LOOKUP(((C31+MIN(3500,B31)-3500)%/12-1%%),{0,15,45,90,350,550,800},{0,105,555,1005,2755,5505,13505})</f>
        <v>41495</v>
      </c>
    </row>
    <row r="32" spans="2:5">
      <c r="B32" s="12">
        <v>6000</v>
      </c>
      <c r="C32" s="54">
        <v>180000</v>
      </c>
      <c r="D32" s="60">
        <f>LOOKUP(MAX(0.0001,(C32+MIN(B32-5000,0))/12),{0;6;24;50;70;110;160}*500+0.0001,MAX(0,(C32+MIN(B32-5000,0)))*{3;10;20;25;30;35;45}%-{0;21;141;266;441;716;1516}*10)</f>
        <v>34590</v>
      </c>
      <c r="E32" s="55">
        <f>(C32+MIN(3500,B32)-3500)*LOOKUP(((C32+MIN(3500,B32)-3500)%/12-1%%),{0,15,45,90,350,550,800},{3,10,20,25,30,35,45})%-LOOKUP(((C32+MIN(3500,B32)-3500)%/12-1%%),{0,15,45,90,350,550,800},{0,105,555,1005,2755,5505,13505})</f>
        <v>43995</v>
      </c>
    </row>
    <row r="33" spans="2:5">
      <c r="B33" s="27">
        <v>6000</v>
      </c>
      <c r="C33" s="54">
        <v>190000</v>
      </c>
      <c r="D33" s="60">
        <f>LOOKUP(MAX(0.0001,(C33+MIN(B33-5000,0))/12),{0;6;24;50;70;110;160}*500+0.0001,MAX(0,(C33+MIN(B33-5000,0)))*{3;10;20;25;30;35;45}%-{0;21;141;266;441;716;1516}*10)</f>
        <v>36590</v>
      </c>
      <c r="E33" s="55">
        <f>(C33+MIN(3500,B33)-3500)*LOOKUP(((C33+MIN(3500,B33)-3500)%/12-1%%),{0,15,45,90,350,550,800},{3,10,20,25,30,35,45})%-LOOKUP(((C33+MIN(3500,B33)-3500)%/12-1%%),{0,15,45,90,350,550,800},{0,105,555,1005,2755,5505,13505})</f>
        <v>46495</v>
      </c>
    </row>
    <row r="34" spans="2:5">
      <c r="B34" s="12">
        <v>6000</v>
      </c>
      <c r="C34" s="54">
        <v>200000</v>
      </c>
      <c r="D34" s="60">
        <f>LOOKUP(MAX(0.0001,(C34+MIN(B34-5000,0))/12),{0;6;24;50;70;110;160}*500+0.0001,MAX(0,(C34+MIN(B34-5000,0)))*{3;10;20;25;30;35;45}%-{0;21;141;266;441;716;1516}*10)</f>
        <v>38590</v>
      </c>
      <c r="E34" s="55">
        <f>(C34+MIN(3500,B34)-3500)*LOOKUP(((C34+MIN(3500,B34)-3500)%/12-1%%),{0,15,45,90,350,550,800},{3,10,20,25,30,35,45})%-LOOKUP(((C34+MIN(3500,B34)-3500)%/12-1%%),{0,15,45,90,350,550,800},{0,105,555,1005,2755,5505,13505})</f>
        <v>48995</v>
      </c>
    </row>
    <row r="35" spans="2:5">
      <c r="B35" s="27">
        <v>6000</v>
      </c>
      <c r="C35" s="54">
        <v>210000</v>
      </c>
      <c r="D35" s="60">
        <f>LOOKUP(MAX(0.0001,(C35+MIN(B35-5000,0))/12),{0;6;24;50;70;110;160}*500+0.0001,MAX(0,(C35+MIN(B35-5000,0)))*{3;10;20;25;30;35;45}%-{0;21;141;266;441;716;1516}*10)</f>
        <v>40590</v>
      </c>
      <c r="E35" s="55">
        <f>(C35+MIN(3500,B35)-3500)*LOOKUP(((C35+MIN(3500,B35)-3500)%/12-1%%),{0,15,45,90,350,550,800},{3,10,20,25,30,35,45})%-LOOKUP(((C35+MIN(3500,B35)-3500)%/12-1%%),{0,15,45,90,350,550,800},{0,105,555,1005,2755,5505,13505})</f>
        <v>51495</v>
      </c>
    </row>
    <row r="36" spans="2:5">
      <c r="B36" s="12">
        <v>6000</v>
      </c>
      <c r="C36" s="54">
        <v>220000</v>
      </c>
      <c r="D36" s="60">
        <f>LOOKUP(MAX(0.0001,(C36+MIN(B36-5000,0))/12),{0;6;24;50;70;110;160}*500+0.0001,MAX(0,(C36+MIN(B36-5000,0)))*{3;10;20;25;30;35;45}%-{0;21;141;266;441;716;1516}*10)</f>
        <v>42590</v>
      </c>
      <c r="E36" s="55">
        <f>(C36+MIN(3500,B36)-3500)*LOOKUP(((C36+MIN(3500,B36)-3500)%/12-1%%),{0,15,45,90,350,550,800},{3,10,20,25,30,35,45})%-LOOKUP(((C36+MIN(3500,B36)-3500)%/12-1%%),{0,15,45,90,350,550,800},{0,105,555,1005,2755,5505,13505})</f>
        <v>53995</v>
      </c>
    </row>
    <row r="37" spans="2:5">
      <c r="B37" s="27">
        <v>6000</v>
      </c>
      <c r="C37" s="54">
        <v>230000</v>
      </c>
      <c r="D37" s="60">
        <f>LOOKUP(MAX(0.0001,(C37+MIN(B37-5000,0))/12),{0;6;24;50;70;110;160}*500+0.0001,MAX(0,(C37+MIN(B37-5000,0)))*{3;10;20;25;30;35;45}%-{0;21;141;266;441;716;1516}*10)</f>
        <v>44590</v>
      </c>
      <c r="E37" s="55">
        <f>(C37+MIN(3500,B37)-3500)*LOOKUP(((C37+MIN(3500,B37)-3500)%/12-1%%),{0,15,45,90,350,550,800},{3,10,20,25,30,35,45})%-LOOKUP(((C37+MIN(3500,B37)-3500)%/12-1%%),{0,15,45,90,350,550,800},{0,105,555,1005,2755,5505,13505})</f>
        <v>56495</v>
      </c>
    </row>
    <row r="38" spans="2:5">
      <c r="B38" s="12">
        <v>6000</v>
      </c>
      <c r="C38" s="54">
        <v>240000</v>
      </c>
      <c r="D38" s="60">
        <f>LOOKUP(MAX(0.0001,(C38+MIN(B38-5000,0))/12),{0;6;24;50;70;110;160}*500+0.0001,MAX(0,(C38+MIN(B38-5000,0)))*{3;10;20;25;30;35;45}%-{0;21;141;266;441;716;1516}*10)</f>
        <v>46590</v>
      </c>
      <c r="E38" s="55">
        <f>(C38+MIN(3500,B38)-3500)*LOOKUP(((C38+MIN(3500,B38)-3500)%/12-1%%),{0,15,45,90,350,550,800},{3,10,20,25,30,35,45})%-LOOKUP(((C38+MIN(3500,B38)-3500)%/12-1%%),{0,15,45,90,350,550,800},{0,105,555,1005,2755,5505,13505})</f>
        <v>58995</v>
      </c>
    </row>
    <row r="39" spans="2:5">
      <c r="B39" s="27">
        <v>6000</v>
      </c>
      <c r="C39" s="54">
        <v>250000</v>
      </c>
      <c r="D39" s="60">
        <f>LOOKUP(MAX(0.0001,(C39+MIN(B39-5000,0))/12),{0;6;24;50;70;110;160}*500+0.0001,MAX(0,(C39+MIN(B39-5000,0)))*{3;10;20;25;30;35;45}%-{0;21;141;266;441;716;1516}*10)</f>
        <v>48590</v>
      </c>
      <c r="E39" s="55">
        <f>(C39+MIN(3500,B39)-3500)*LOOKUP(((C39+MIN(3500,B39)-3500)%/12-1%%),{0,15,45,90,350,550,800},{3,10,20,25,30,35,45})%-LOOKUP(((C39+MIN(3500,B39)-3500)%/12-1%%),{0,15,45,90,350,550,800},{0,105,555,1005,2755,5505,13505})</f>
        <v>61495</v>
      </c>
    </row>
    <row r="40" spans="2:5">
      <c r="B40" s="12">
        <v>6000</v>
      </c>
      <c r="C40" s="54">
        <v>260000</v>
      </c>
      <c r="D40" s="60">
        <f>LOOKUP(MAX(0.0001,(C40+MIN(B40-5000,0))/12),{0;6;24;50;70;110;160}*500+0.0001,MAX(0,(C40+MIN(B40-5000,0)))*{3;10;20;25;30;35;45}%-{0;21;141;266;441;716;1516}*10)</f>
        <v>50590</v>
      </c>
      <c r="E40" s="55">
        <f>(C40+MIN(3500,B40)-3500)*LOOKUP(((C40+MIN(3500,B40)-3500)%/12-1%%),{0,15,45,90,350,550,800},{3,10,20,25,30,35,45})%-LOOKUP(((C40+MIN(3500,B40)-3500)%/12-1%%),{0,15,45,90,350,550,800},{0,105,555,1005,2755,5505,13505})</f>
        <v>63995</v>
      </c>
    </row>
    <row r="41" spans="2:5">
      <c r="B41" s="27">
        <v>6000</v>
      </c>
      <c r="C41" s="54">
        <v>270000</v>
      </c>
      <c r="D41" s="60">
        <f>LOOKUP(MAX(0.0001,(C41+MIN(B41-5000,0))/12),{0;6;24;50;70;110;160}*500+0.0001,MAX(0,(C41+MIN(B41-5000,0)))*{3;10;20;25;30;35;45}%-{0;21;141;266;441;716;1516}*10)</f>
        <v>52590</v>
      </c>
      <c r="E41" s="55">
        <f>(C41+MIN(3500,B41)-3500)*LOOKUP(((C41+MIN(3500,B41)-3500)%/12-1%%),{0,15,45,90,350,550,800},{3,10,20,25,30,35,45})%-LOOKUP(((C41+MIN(3500,B41)-3500)%/12-1%%),{0,15,45,90,350,550,800},{0,105,555,1005,2755,5505,13505})</f>
        <v>66495</v>
      </c>
    </row>
    <row r="42" spans="2:5">
      <c r="B42" s="12">
        <v>6000</v>
      </c>
      <c r="C42" s="54">
        <v>280000</v>
      </c>
      <c r="D42" s="60">
        <f>LOOKUP(MAX(0.0001,(C42+MIN(B42-5000,0))/12),{0;6;24;50;70;110;160}*500+0.0001,MAX(0,(C42+MIN(B42-5000,0)))*{3;10;20;25;30;35;45}%-{0;21;141;266;441;716;1516}*10)</f>
        <v>54590</v>
      </c>
      <c r="E42" s="55">
        <f>(C42+MIN(3500,B42)-3500)*LOOKUP(((C42+MIN(3500,B42)-3500)%/12-1%%),{0,15,45,90,350,550,800},{3,10,20,25,30,35,45})%-LOOKUP(((C42+MIN(3500,B42)-3500)%/12-1%%),{0,15,45,90,350,550,800},{0,105,555,1005,2755,5505,13505})</f>
        <v>68995</v>
      </c>
    </row>
    <row r="43" spans="2:5">
      <c r="B43" s="27">
        <v>6000</v>
      </c>
      <c r="C43" s="54">
        <v>290000</v>
      </c>
      <c r="D43" s="60">
        <f>LOOKUP(MAX(0.0001,(C43+MIN(B43-5000,0))/12),{0;6;24;50;70;110;160}*500+0.0001,MAX(0,(C43+MIN(B43-5000,0)))*{3;10;20;25;30;35;45}%-{0;21;141;266;441;716;1516}*10)</f>
        <v>56590</v>
      </c>
      <c r="E43" s="55">
        <f>(C43+MIN(3500,B43)-3500)*LOOKUP(((C43+MIN(3500,B43)-3500)%/12-1%%),{0,15,45,90,350,550,800},{3,10,20,25,30,35,45})%-LOOKUP(((C43+MIN(3500,B43)-3500)%/12-1%%),{0,15,45,90,350,550,800},{0,105,555,1005,2755,5505,13505})</f>
        <v>71495</v>
      </c>
    </row>
    <row r="44" spans="2:5">
      <c r="B44" s="12">
        <v>6000</v>
      </c>
      <c r="C44" s="54">
        <v>300000</v>
      </c>
      <c r="D44" s="60">
        <f>LOOKUP(MAX(0.0001,(C44+MIN(B44-5000,0))/12),{0;6;24;50;70;110;160}*500+0.0001,MAX(0,(C44+MIN(B44-5000,0)))*{3;10;20;25;30;35;45}%-{0;21;141;266;441;716;1516}*10)</f>
        <v>58590</v>
      </c>
      <c r="E44" s="55">
        <f>(C44+MIN(3500,B44)-3500)*LOOKUP(((C44+MIN(3500,B44)-3500)%/12-1%%),{0,15,45,90,350,550,800},{3,10,20,25,30,35,45})%-LOOKUP(((C44+MIN(3500,B44)-3500)%/12-1%%),{0,15,45,90,350,550,800},{0,105,555,1005,2755,5505,13505})</f>
        <v>73995</v>
      </c>
    </row>
    <row r="45" spans="2:5">
      <c r="B45" s="27">
        <v>6000</v>
      </c>
      <c r="C45" s="54">
        <v>310000</v>
      </c>
      <c r="D45" s="60">
        <f>LOOKUP(MAX(0.0001,(C45+MIN(B45-5000,0))/12),{0;6;24;50;70;110;160}*500+0.0001,MAX(0,(C45+MIN(B45-5000,0)))*{3;10;20;25;30;35;45}%-{0;21;141;266;441;716;1516}*10)</f>
        <v>74840</v>
      </c>
      <c r="E45" s="55">
        <f>(C45+MIN(3500,B45)-3500)*LOOKUP(((C45+MIN(3500,B45)-3500)%/12-1%%),{0,15,45,90,350,550,800},{3,10,20,25,30,35,45})%-LOOKUP(((C45+MIN(3500,B45)-3500)%/12-1%%),{0,15,45,90,350,550,800},{0,105,555,1005,2755,5505,13505})</f>
        <v>76495</v>
      </c>
    </row>
    <row r="46" spans="2:5">
      <c r="B46" s="27">
        <v>6000</v>
      </c>
      <c r="C46" s="54">
        <v>360000</v>
      </c>
      <c r="D46" s="60">
        <f>LOOKUP(MAX(0.0001,(C46+MIN(B46-5000,0))/12),{0;6;24;50;70;110;160}*500+0.0001,MAX(0,(C46+MIN(B46-5000,0)))*{3;10;20;25;30;35;45}%-{0;21;141;266;441;716;1516}*10)</f>
        <v>87340</v>
      </c>
      <c r="E46" s="55">
        <f>(C46+MIN(3500,B46)-3500)*LOOKUP(((C46+MIN(3500,B46)-3500)%/12-1%%),{0,15,45,90,350,550,800},{3,10,20,25,30,35,45})%-LOOKUP(((C46+MIN(3500,B46)-3500)%/12-1%%),{0,15,45,90,350,550,800},{0,105,555,1005,2755,5505,13505})</f>
        <v>88995</v>
      </c>
    </row>
    <row r="47" spans="2:5" ht="17" thickBot="1">
      <c r="B47" s="16"/>
      <c r="C47" s="66" t="s">
        <v>44</v>
      </c>
      <c r="D47" s="61"/>
      <c r="E47" s="56"/>
    </row>
    <row r="48" spans="2:5">
      <c r="B48" s="27"/>
      <c r="C48" s="54"/>
      <c r="D48" s="60"/>
      <c r="E48" s="55"/>
    </row>
  </sheetData>
  <mergeCells count="2">
    <mergeCell ref="B2:E2"/>
    <mergeCell ref="B12:E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扣税公式及比对</vt:lpstr>
      <vt:lpstr>税率结构变化</vt:lpstr>
      <vt:lpstr>年终奖个税计算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2018-09-07T01:54:36Z</dcterms:created>
  <dcterms:modified xsi:type="dcterms:W3CDTF">2018-09-07T07:52:37Z</dcterms:modified>
</cp:coreProperties>
</file>